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lanilha de Comp de C. Unitário" sheetId="1" r:id="rId1"/>
    <sheet name="Planilha de Comp de C. Unit" sheetId="2" r:id="rId2"/>
  </sheets>
  <definedNames>
    <definedName name="_xlnm.Print_Area" localSheetId="0">'Planilha de Comp de C. Unitário'!$A$1:$F$38</definedName>
  </definedNames>
  <calcPr fullCalcOnLoad="1"/>
</workbook>
</file>

<file path=xl/sharedStrings.xml><?xml version="1.0" encoding="utf-8"?>
<sst xmlns="http://schemas.openxmlformats.org/spreadsheetml/2006/main" count="98" uniqueCount="62">
  <si>
    <t>COMPOSIÇÃO DE PREÇOS UNITÁRIOS</t>
  </si>
  <si>
    <t>PROJ.: META</t>
  </si>
  <si>
    <t xml:space="preserve">LOCAL: </t>
  </si>
  <si>
    <t>FL.: 001</t>
  </si>
  <si>
    <t>DATA: MARÇO/2018</t>
  </si>
  <si>
    <t>No:</t>
  </si>
  <si>
    <t>SERVIÇO:</t>
  </si>
  <si>
    <t>UNIDADE:</t>
  </si>
  <si>
    <t>ESTRUTURA DE SUSTENTAÇÃO EM MADEIRA DE LEI</t>
  </si>
  <si>
    <t>UNIDADE</t>
  </si>
  <si>
    <t>DESCRIÇÃO:</t>
  </si>
  <si>
    <t>CONSTRUÇÃO DE ESTRUTURA DE SUSTENTAÇÃO EM MADEIRA DE LEI</t>
  </si>
  <si>
    <t>COD. SINAPI</t>
  </si>
  <si>
    <t>DESCRIÇÃO INSUMO</t>
  </si>
  <si>
    <t>UNID.</t>
  </si>
  <si>
    <t>CONS.</t>
  </si>
  <si>
    <t>R$ UNIT.</t>
  </si>
  <si>
    <t>R$ TOTAL</t>
  </si>
  <si>
    <t>MÃO-DE-OBRA DIRETA</t>
  </si>
  <si>
    <t>00006117</t>
  </si>
  <si>
    <t>Ajudante de Carpinteiro</t>
  </si>
  <si>
    <t>H</t>
  </si>
  <si>
    <t>00001213</t>
  </si>
  <si>
    <t>Carpinteiro</t>
  </si>
  <si>
    <t>CUSTO MÃO-DE-OBRA</t>
  </si>
  <si>
    <t>ENCARGOS SOCIAIS</t>
  </si>
  <si>
    <t>% SOBRE MDO</t>
  </si>
  <si>
    <t>TOTAL MÃO-DE-OBRA</t>
  </si>
  <si>
    <t>MATERIAL EMPREGADO</t>
  </si>
  <si>
    <t>00035274</t>
  </si>
  <si>
    <t>Pilar em madeira de lei, com seção de 4`` x 4`` e comprimento de 5 m</t>
  </si>
  <si>
    <t>UNID</t>
  </si>
  <si>
    <t>00004487</t>
  </si>
  <si>
    <t>Frechal p/ Vigas em madeira de lei  e comp. de 6m</t>
  </si>
  <si>
    <t>00004335</t>
  </si>
  <si>
    <t>Parafuso sextavado, em aço 1/2" x 6" com porca e arruela</t>
  </si>
  <si>
    <t>00004400</t>
  </si>
  <si>
    <t>Pernamanca em madeira de lei de 3m</t>
  </si>
  <si>
    <t>00020247</t>
  </si>
  <si>
    <t>Prego galeota  quadrado galvanizado</t>
  </si>
  <si>
    <t>KG</t>
  </si>
  <si>
    <t>00005065</t>
  </si>
  <si>
    <t>Prego 10 x 10</t>
  </si>
  <si>
    <t>00005061</t>
  </si>
  <si>
    <t>Prego 2" 1/2 X 10</t>
  </si>
  <si>
    <t>00003990</t>
  </si>
  <si>
    <t>Tábua Bruta 2,5cm x 25 cm x 3 m</t>
  </si>
  <si>
    <t>TOTAL MATERIAL</t>
  </si>
  <si>
    <t>CUSTO TOTAL (MDO + MAT)</t>
  </si>
  <si>
    <t>B.D.I.</t>
  </si>
  <si>
    <t>% SOBRE C. TOTAL</t>
  </si>
  <si>
    <t>TOTAL GERAL</t>
  </si>
  <si>
    <t>CRITÉRIO DE MEDIÇÃO/OBSERVAÇÕES:</t>
  </si>
  <si>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medição na aquisição e outra na instalação.</t>
    </r>
  </si>
  <si>
    <t>TRANSPORTE DE MATERIAL VIA BARCO</t>
  </si>
  <si>
    <t>DIA</t>
  </si>
  <si>
    <t>TRANSPORTE DE MATERIAL VIA BARCO, CONSIDERANDO 20 DIAS PARA PEÇAS DE MADEIRA, 20 DIAS PARA MATERIAL HIDRÁULICO E 20 DIAS PARA SISTEMA DE TRATAMENTO DE ÁGUA.</t>
  </si>
  <si>
    <t>00000248</t>
  </si>
  <si>
    <t>Ajudante Geral</t>
  </si>
  <si>
    <t>cotação</t>
  </si>
  <si>
    <t>Transporte fluvial de material em embarcação</t>
  </si>
  <si>
    <t>dia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</si>
</sst>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_(* #,##0.00_);_(* \(#,##0.00\);_(* \-??_);_(@_)"/>
    <numFmt numFmtId="166" formatCode="0.0%"/>
  </numFmts>
  <fonts count="57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6" fillId="33" borderId="1" applyNumberFormat="0" applyAlignment="0" applyProtection="0"/>
    <xf numFmtId="0" fontId="9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7" borderId="0" applyNumberFormat="0" applyBorder="0" applyAlignment="0" applyProtection="0"/>
    <xf numFmtId="0" fontId="7" fillId="38" borderId="0" applyNumberFormat="0" applyBorder="0" applyAlignment="0" applyProtection="0"/>
    <xf numFmtId="0" fontId="0" fillId="39" borderId="4" applyNumberFormat="0" applyFont="0" applyAlignment="0" applyProtection="0"/>
    <xf numFmtId="0" fontId="4" fillId="38" borderId="5" applyNumberFormat="0" applyAlignment="0" applyProtection="0"/>
    <xf numFmtId="9" fontId="0" fillId="0" borderId="0" applyFill="0" applyBorder="0" applyAlignment="0" applyProtection="0"/>
    <xf numFmtId="0" fontId="49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10" applyNumberFormat="0" applyFill="0" applyAlignment="0" applyProtection="0"/>
    <xf numFmtId="165" fontId="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13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right"/>
    </xf>
    <xf numFmtId="0" fontId="20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10" fontId="18" fillId="0" borderId="26" xfId="62" applyNumberFormat="1" applyFont="1" applyFill="1" applyBorder="1" applyAlignment="1" applyProtection="1">
      <alignment horizontal="center" vertical="center"/>
      <protection/>
    </xf>
    <xf numFmtId="2" fontId="0" fillId="0" borderId="30" xfId="0" applyNumberFormat="1" applyFont="1" applyBorder="1" applyAlignment="1">
      <alignment horizontal="center" vertical="center"/>
    </xf>
    <xf numFmtId="9" fontId="18" fillId="0" borderId="0" xfId="62" applyFont="1" applyFill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>
      <alignment horizontal="center" vertical="center"/>
    </xf>
    <xf numFmtId="2" fontId="13" fillId="0" borderId="29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center" vertical="center"/>
    </xf>
    <xf numFmtId="165" fontId="18" fillId="0" borderId="26" xfId="76" applyFont="1" applyFill="1" applyBorder="1" applyAlignment="1" applyProtection="1">
      <alignment horizontal="center" vertical="center"/>
      <protection/>
    </xf>
    <xf numFmtId="2" fontId="18" fillId="0" borderId="26" xfId="0" applyNumberFormat="1" applyFont="1" applyFill="1" applyBorder="1" applyAlignment="1" applyProtection="1">
      <alignment horizontal="center" vertical="center"/>
      <protection/>
    </xf>
    <xf numFmtId="2" fontId="18" fillId="0" borderId="2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18" fillId="0" borderId="2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5" fontId="13" fillId="0" borderId="29" xfId="76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left" vertical="center"/>
    </xf>
    <xf numFmtId="166" fontId="0" fillId="0" borderId="26" xfId="62" applyNumberFormat="1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>
      <alignment horizontal="center" vertical="center"/>
    </xf>
    <xf numFmtId="165" fontId="13" fillId="35" borderId="30" xfId="76" applyFont="1" applyFill="1" applyBorder="1" applyAlignment="1" applyProtection="1">
      <alignment horizontal="center" vertical="center"/>
      <protection/>
    </xf>
    <xf numFmtId="2" fontId="15" fillId="40" borderId="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3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42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0" fillId="0" borderId="3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6" fillId="0" borderId="39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ítulo 5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34</xdr:row>
      <xdr:rowOff>114300</xdr:rowOff>
    </xdr:from>
    <xdr:to>
      <xdr:col>6</xdr:col>
      <xdr:colOff>0</xdr:colOff>
      <xdr:row>37</xdr:row>
      <xdr:rowOff>104775</xdr:rowOff>
    </xdr:to>
    <xdr:sp fLocksText="0">
      <xdr:nvSpPr>
        <xdr:cNvPr id="1" name="Texto 1"/>
        <xdr:cNvSpPr txBox="1">
          <a:spLocks noChangeArrowheads="1"/>
        </xdr:cNvSpPr>
      </xdr:nvSpPr>
      <xdr:spPr>
        <a:xfrm>
          <a:off x="3829050" y="6972300"/>
          <a:ext cx="1743075" cy="476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VISTO 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31</xdr:row>
      <xdr:rowOff>0</xdr:rowOff>
    </xdr:from>
    <xdr:to>
      <xdr:col>6</xdr:col>
      <xdr:colOff>0</xdr:colOff>
      <xdr:row>33</xdr:row>
      <xdr:rowOff>152400</xdr:rowOff>
    </xdr:to>
    <xdr:sp fLocksText="0">
      <xdr:nvSpPr>
        <xdr:cNvPr id="1" name="Texto 1"/>
        <xdr:cNvSpPr txBox="1">
          <a:spLocks noChangeArrowheads="1"/>
        </xdr:cNvSpPr>
      </xdr:nvSpPr>
      <xdr:spPr>
        <a:xfrm>
          <a:off x="3829050" y="5572125"/>
          <a:ext cx="1743075" cy="476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VISTO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zoomScalePageLayoutView="0" workbookViewId="0" topLeftCell="A1">
      <selection activeCell="I13" sqref="I13"/>
    </sheetView>
  </sheetViews>
  <sheetFormatPr defaultColWidth="11.421875" defaultRowHeight="12.75"/>
  <cols>
    <col min="1" max="1" width="10.8515625" style="1" customWidth="1"/>
    <col min="2" max="2" width="32.140625" style="1" customWidth="1"/>
    <col min="3" max="3" width="8.00390625" style="1" customWidth="1"/>
    <col min="4" max="4" width="11.00390625" style="1" customWidth="1"/>
    <col min="5" max="5" width="11.140625" style="1" customWidth="1"/>
    <col min="6" max="6" width="10.421875" style="1" customWidth="1"/>
    <col min="7" max="7" width="7.7109375" style="0" customWidth="1"/>
    <col min="8" max="8" width="7.28125" style="0" customWidth="1"/>
    <col min="9" max="9" width="7.57421875" style="0" customWidth="1"/>
    <col min="10" max="11" width="7.28125" style="0" customWidth="1"/>
    <col min="12" max="12" width="9.7109375" style="0" customWidth="1"/>
    <col min="13" max="13" width="11.57421875" style="0" customWidth="1"/>
  </cols>
  <sheetData>
    <row r="1" spans="1:13" ht="15.75" customHeight="1">
      <c r="A1" s="2"/>
      <c r="B1" s="78" t="s">
        <v>0</v>
      </c>
      <c r="C1" s="79" t="s">
        <v>1</v>
      </c>
      <c r="D1" s="79"/>
      <c r="E1" s="79"/>
      <c r="F1" s="79"/>
      <c r="G1" s="3"/>
      <c r="H1" s="4"/>
      <c r="I1" s="80"/>
      <c r="J1" s="81"/>
      <c r="K1" s="81"/>
      <c r="L1" s="81"/>
      <c r="M1" s="81"/>
    </row>
    <row r="2" spans="1:13" ht="15.75" customHeight="1">
      <c r="A2" s="6"/>
      <c r="B2" s="78"/>
      <c r="C2" s="82" t="s">
        <v>2</v>
      </c>
      <c r="D2" s="82"/>
      <c r="E2" s="82"/>
      <c r="F2" s="82"/>
      <c r="G2" s="3"/>
      <c r="H2" s="4"/>
      <c r="I2" s="80"/>
      <c r="J2" s="81"/>
      <c r="K2" s="81"/>
      <c r="L2" s="81"/>
      <c r="M2" s="81"/>
    </row>
    <row r="3" spans="1:13" ht="15.75" customHeight="1">
      <c r="A3" s="7"/>
      <c r="B3" s="78"/>
      <c r="C3" s="83" t="s">
        <v>3</v>
      </c>
      <c r="D3" s="83"/>
      <c r="E3" s="8" t="s">
        <v>4</v>
      </c>
      <c r="F3" s="9"/>
      <c r="G3" s="3"/>
      <c r="H3" s="4"/>
      <c r="I3" s="80"/>
      <c r="J3" s="84"/>
      <c r="K3" s="84"/>
      <c r="L3" s="84"/>
      <c r="M3" s="84"/>
    </row>
    <row r="4" spans="1:13" ht="10.5" customHeight="1">
      <c r="A4" s="11" t="s">
        <v>5</v>
      </c>
      <c r="B4" s="12" t="s">
        <v>6</v>
      </c>
      <c r="C4" s="13"/>
      <c r="D4" s="13"/>
      <c r="E4" s="12" t="s">
        <v>7</v>
      </c>
      <c r="F4" s="14"/>
      <c r="G4" s="3"/>
      <c r="H4" s="15"/>
      <c r="I4" s="15"/>
      <c r="J4" s="16"/>
      <c r="K4" s="16"/>
      <c r="L4" s="15"/>
      <c r="M4" s="16"/>
    </row>
    <row r="5" spans="1:13" ht="12.75">
      <c r="A5" s="17"/>
      <c r="B5" s="85" t="s">
        <v>8</v>
      </c>
      <c r="C5" s="85"/>
      <c r="D5" s="85"/>
      <c r="E5" s="86" t="s">
        <v>9</v>
      </c>
      <c r="F5" s="86"/>
      <c r="G5" s="3"/>
      <c r="H5" s="10"/>
      <c r="I5" s="84"/>
      <c r="J5" s="84"/>
      <c r="K5" s="84"/>
      <c r="L5" s="87"/>
      <c r="M5" s="87"/>
    </row>
    <row r="6" spans="1:13" ht="10.5" customHeight="1">
      <c r="A6" s="19" t="s">
        <v>10</v>
      </c>
      <c r="B6" s="20"/>
      <c r="C6" s="20"/>
      <c r="D6" s="20"/>
      <c r="E6" s="20"/>
      <c r="F6" s="21"/>
      <c r="G6" s="3"/>
      <c r="H6" s="15"/>
      <c r="I6" s="16"/>
      <c r="J6" s="16"/>
      <c r="K6" s="16"/>
      <c r="L6" s="16"/>
      <c r="M6" s="16"/>
    </row>
    <row r="7" spans="1:13" ht="12.75">
      <c r="A7" s="88" t="s">
        <v>11</v>
      </c>
      <c r="B7" s="88"/>
      <c r="C7" s="88"/>
      <c r="D7" s="88"/>
      <c r="E7" s="88"/>
      <c r="F7" s="88"/>
      <c r="G7" s="3"/>
      <c r="H7" s="89"/>
      <c r="I7" s="89"/>
      <c r="J7" s="89"/>
      <c r="K7" s="89"/>
      <c r="L7" s="89"/>
      <c r="M7" s="89"/>
    </row>
    <row r="8" spans="1:13" ht="12.75">
      <c r="A8" s="88"/>
      <c r="B8" s="88"/>
      <c r="C8" s="88"/>
      <c r="D8" s="88"/>
      <c r="E8" s="88"/>
      <c r="F8" s="88"/>
      <c r="G8" s="3"/>
      <c r="H8" s="89"/>
      <c r="I8" s="89"/>
      <c r="J8" s="89"/>
      <c r="K8" s="89"/>
      <c r="L8" s="89"/>
      <c r="M8" s="89"/>
    </row>
    <row r="9" spans="1:13" ht="12.75">
      <c r="A9" s="90"/>
      <c r="B9" s="90"/>
      <c r="C9" s="90"/>
      <c r="D9" s="90"/>
      <c r="E9" s="90"/>
      <c r="F9" s="90"/>
      <c r="G9" s="22"/>
      <c r="H9" s="89"/>
      <c r="I9" s="89"/>
      <c r="J9" s="89"/>
      <c r="K9" s="89"/>
      <c r="L9" s="89"/>
      <c r="M9" s="89"/>
    </row>
    <row r="10" spans="1:13" ht="12.75">
      <c r="A10" s="23" t="s">
        <v>12</v>
      </c>
      <c r="B10" s="24" t="s">
        <v>13</v>
      </c>
      <c r="C10" s="25" t="s">
        <v>14</v>
      </c>
      <c r="D10" s="25" t="s">
        <v>15</v>
      </c>
      <c r="E10" s="25" t="s">
        <v>16</v>
      </c>
      <c r="F10" s="26" t="s">
        <v>17</v>
      </c>
      <c r="G10" s="3"/>
      <c r="H10" s="18"/>
      <c r="I10" s="5"/>
      <c r="J10" s="27"/>
      <c r="K10" s="27"/>
      <c r="L10" s="27"/>
      <c r="M10" s="27"/>
    </row>
    <row r="11" spans="1:13" ht="12.75">
      <c r="A11" s="91" t="s">
        <v>18</v>
      </c>
      <c r="B11" s="91"/>
      <c r="C11" s="91"/>
      <c r="D11" s="91"/>
      <c r="E11" s="91"/>
      <c r="F11" s="91"/>
      <c r="G11" s="3"/>
      <c r="H11" s="92"/>
      <c r="I11" s="92"/>
      <c r="J11" s="92"/>
      <c r="K11" s="92"/>
      <c r="L11" s="92"/>
      <c r="M11" s="92"/>
    </row>
    <row r="12" spans="1:13" ht="12.75">
      <c r="A12" s="29" t="s">
        <v>19</v>
      </c>
      <c r="B12" s="30" t="s">
        <v>20</v>
      </c>
      <c r="C12" s="31" t="s">
        <v>21</v>
      </c>
      <c r="D12" s="32">
        <v>8</v>
      </c>
      <c r="E12" s="33">
        <v>9.28</v>
      </c>
      <c r="F12" s="34">
        <f>D12*E12</f>
        <v>74.24</v>
      </c>
      <c r="G12" s="3"/>
      <c r="H12" s="28"/>
      <c r="I12" s="35"/>
      <c r="J12" s="36"/>
      <c r="K12" s="37"/>
      <c r="L12" s="38"/>
      <c r="M12" s="38"/>
    </row>
    <row r="13" spans="1:13" ht="12.75">
      <c r="A13" s="29" t="s">
        <v>22</v>
      </c>
      <c r="B13" s="30" t="s">
        <v>23</v>
      </c>
      <c r="C13" s="31" t="s">
        <v>21</v>
      </c>
      <c r="D13" s="32">
        <v>8</v>
      </c>
      <c r="E13" s="33">
        <v>12.35</v>
      </c>
      <c r="F13" s="34">
        <f>D13*E13</f>
        <v>98.8</v>
      </c>
      <c r="G13" s="3"/>
      <c r="H13" s="28"/>
      <c r="I13" s="35"/>
      <c r="J13" s="36"/>
      <c r="K13" s="37"/>
      <c r="L13" s="38"/>
      <c r="M13" s="38"/>
    </row>
    <row r="14" spans="1:13" ht="12.75">
      <c r="A14" s="29"/>
      <c r="B14" s="30"/>
      <c r="C14" s="31"/>
      <c r="D14" s="32"/>
      <c r="E14" s="39"/>
      <c r="F14" s="34"/>
      <c r="G14" s="3"/>
      <c r="H14" s="28"/>
      <c r="I14" s="35"/>
      <c r="J14" s="36"/>
      <c r="K14" s="37"/>
      <c r="L14" s="38"/>
      <c r="M14" s="38"/>
    </row>
    <row r="15" spans="1:13" ht="12.75">
      <c r="A15" s="40"/>
      <c r="B15" s="93" t="s">
        <v>24</v>
      </c>
      <c r="C15" s="93"/>
      <c r="D15" s="93"/>
      <c r="E15" s="93"/>
      <c r="F15" s="41">
        <f>SUM(F12:F14)</f>
        <v>173.04</v>
      </c>
      <c r="G15" s="3"/>
      <c r="H15" s="28"/>
      <c r="I15" s="94"/>
      <c r="J15" s="94"/>
      <c r="K15" s="94"/>
      <c r="L15" s="94"/>
      <c r="M15" s="38"/>
    </row>
    <row r="16" spans="1:13" ht="12.75">
      <c r="A16" s="29"/>
      <c r="B16" s="30" t="s">
        <v>25</v>
      </c>
      <c r="C16" s="42">
        <v>0.9102</v>
      </c>
      <c r="D16" s="95" t="s">
        <v>26</v>
      </c>
      <c r="E16" s="95"/>
      <c r="F16" s="43">
        <f>F15*C16*0</f>
        <v>0</v>
      </c>
      <c r="G16" s="3"/>
      <c r="H16" s="28"/>
      <c r="I16" s="35"/>
      <c r="J16" s="44"/>
      <c r="K16" s="96"/>
      <c r="L16" s="96"/>
      <c r="M16" s="38"/>
    </row>
    <row r="17" spans="1:13" ht="12.75">
      <c r="A17" s="45"/>
      <c r="B17" s="97" t="s">
        <v>27</v>
      </c>
      <c r="C17" s="97"/>
      <c r="D17" s="97"/>
      <c r="E17" s="97"/>
      <c r="F17" s="46">
        <f>F15+F16</f>
        <v>173.04</v>
      </c>
      <c r="G17" s="3"/>
      <c r="H17" s="36"/>
      <c r="I17" s="81"/>
      <c r="J17" s="81"/>
      <c r="K17" s="81"/>
      <c r="L17" s="81"/>
      <c r="M17" s="47"/>
    </row>
    <row r="18" spans="1:13" ht="22.5" customHeight="1">
      <c r="A18" s="98" t="s">
        <v>28</v>
      </c>
      <c r="B18" s="98"/>
      <c r="C18" s="98"/>
      <c r="D18" s="98"/>
      <c r="E18" s="98"/>
      <c r="F18" s="98"/>
      <c r="G18" s="3"/>
      <c r="H18" s="96"/>
      <c r="I18" s="96"/>
      <c r="J18" s="96"/>
      <c r="K18" s="96"/>
      <c r="L18" s="96"/>
      <c r="M18" s="96"/>
    </row>
    <row r="19" spans="1:13" s="55" customFormat="1" ht="31.5" customHeight="1">
      <c r="A19" s="48" t="s">
        <v>29</v>
      </c>
      <c r="B19" s="49" t="s">
        <v>30</v>
      </c>
      <c r="C19" s="50" t="s">
        <v>31</v>
      </c>
      <c r="D19" s="51">
        <f>4*1</f>
        <v>4</v>
      </c>
      <c r="E19" s="52">
        <f>5*32.05</f>
        <v>160.25</v>
      </c>
      <c r="F19" s="53">
        <f aca="true" t="shared" si="0" ref="F19:F26">D19*E19</f>
        <v>641</v>
      </c>
      <c r="G19" s="54"/>
      <c r="H19" s="28"/>
      <c r="I19" s="28"/>
      <c r="J19" s="28"/>
      <c r="K19" s="28"/>
      <c r="L19" s="28"/>
      <c r="M19" s="28"/>
    </row>
    <row r="20" spans="1:13" s="55" customFormat="1" ht="32.25" customHeight="1">
      <c r="A20" s="48" t="s">
        <v>32</v>
      </c>
      <c r="B20" s="49" t="s">
        <v>33</v>
      </c>
      <c r="C20" s="50" t="s">
        <v>31</v>
      </c>
      <c r="D20" s="51">
        <f>2*1</f>
        <v>2</v>
      </c>
      <c r="E20" s="52">
        <f>6*14.91</f>
        <v>89.46000000000001</v>
      </c>
      <c r="F20" s="53">
        <f t="shared" si="0"/>
        <v>178.92000000000002</v>
      </c>
      <c r="G20" s="54"/>
      <c r="H20" s="28"/>
      <c r="I20" s="28"/>
      <c r="J20" s="28"/>
      <c r="K20" s="28"/>
      <c r="L20" s="28"/>
      <c r="M20" s="28"/>
    </row>
    <row r="21" spans="1:13" s="59" customFormat="1" ht="28.5" customHeight="1">
      <c r="A21" s="48" t="s">
        <v>34</v>
      </c>
      <c r="B21" s="49" t="s">
        <v>35</v>
      </c>
      <c r="C21" s="50" t="s">
        <v>31</v>
      </c>
      <c r="D21" s="51">
        <v>4</v>
      </c>
      <c r="E21" s="52">
        <v>8.27</v>
      </c>
      <c r="F21" s="53">
        <f t="shared" si="0"/>
        <v>33.08</v>
      </c>
      <c r="G21" s="56"/>
      <c r="H21" s="28"/>
      <c r="I21" s="28"/>
      <c r="J21" s="28"/>
      <c r="K21" s="57"/>
      <c r="L21" s="58"/>
      <c r="M21" s="58"/>
    </row>
    <row r="22" spans="1:13" s="59" customFormat="1" ht="23.25" customHeight="1">
      <c r="A22" s="48" t="s">
        <v>36</v>
      </c>
      <c r="B22" s="49" t="s">
        <v>37</v>
      </c>
      <c r="C22" s="50" t="s">
        <v>31</v>
      </c>
      <c r="D22" s="51">
        <f>10*1</f>
        <v>10</v>
      </c>
      <c r="E22" s="52">
        <f>10.87*3</f>
        <v>32.61</v>
      </c>
      <c r="F22" s="53">
        <f t="shared" si="0"/>
        <v>326.1</v>
      </c>
      <c r="G22" s="56"/>
      <c r="H22" s="28"/>
      <c r="I22" s="28"/>
      <c r="J22" s="28"/>
      <c r="K22" s="57"/>
      <c r="L22" s="58"/>
      <c r="M22" s="58"/>
    </row>
    <row r="23" spans="1:13" s="59" customFormat="1" ht="20.25" customHeight="1">
      <c r="A23" s="48" t="s">
        <v>38</v>
      </c>
      <c r="B23" s="49" t="s">
        <v>39</v>
      </c>
      <c r="C23" s="50" t="s">
        <v>40</v>
      </c>
      <c r="D23" s="51">
        <f>0.5*1</f>
        <v>0.5</v>
      </c>
      <c r="E23" s="52">
        <v>9.01</v>
      </c>
      <c r="F23" s="53">
        <f t="shared" si="0"/>
        <v>4.505</v>
      </c>
      <c r="G23" s="56"/>
      <c r="H23" s="28"/>
      <c r="I23" s="28"/>
      <c r="J23" s="28"/>
      <c r="K23" s="57"/>
      <c r="L23" s="58"/>
      <c r="M23" s="58"/>
    </row>
    <row r="24" spans="1:13" s="59" customFormat="1" ht="18" customHeight="1">
      <c r="A24" s="48" t="s">
        <v>41</v>
      </c>
      <c r="B24" s="49" t="s">
        <v>42</v>
      </c>
      <c r="C24" s="50" t="s">
        <v>40</v>
      </c>
      <c r="D24" s="51">
        <f>0.75*1</f>
        <v>0.75</v>
      </c>
      <c r="E24" s="52">
        <v>15.48</v>
      </c>
      <c r="F24" s="53">
        <f t="shared" si="0"/>
        <v>11.61</v>
      </c>
      <c r="G24" s="56"/>
      <c r="H24" s="28"/>
      <c r="I24" s="28"/>
      <c r="J24" s="28"/>
      <c r="K24" s="57"/>
      <c r="L24" s="58"/>
      <c r="M24" s="58"/>
    </row>
    <row r="25" spans="1:13" s="59" customFormat="1" ht="19.5" customHeight="1">
      <c r="A25" s="48" t="s">
        <v>43</v>
      </c>
      <c r="B25" s="49" t="s">
        <v>44</v>
      </c>
      <c r="C25" s="50" t="s">
        <v>40</v>
      </c>
      <c r="D25" s="51">
        <f>1.25*1</f>
        <v>1.25</v>
      </c>
      <c r="E25" s="52">
        <v>8</v>
      </c>
      <c r="F25" s="53">
        <f t="shared" si="0"/>
        <v>10</v>
      </c>
      <c r="G25" s="56"/>
      <c r="H25" s="28"/>
      <c r="I25" s="28"/>
      <c r="J25" s="28"/>
      <c r="K25" s="57"/>
      <c r="L25" s="58"/>
      <c r="M25" s="58"/>
    </row>
    <row r="26" spans="1:13" s="62" customFormat="1" ht="18.75" customHeight="1">
      <c r="A26" s="48" t="s">
        <v>45</v>
      </c>
      <c r="B26" s="49" t="s">
        <v>46</v>
      </c>
      <c r="C26" s="50" t="s">
        <v>31</v>
      </c>
      <c r="D26" s="51">
        <f>3*1</f>
        <v>3</v>
      </c>
      <c r="E26" s="52">
        <v>11.45</v>
      </c>
      <c r="F26" s="60">
        <f t="shared" si="0"/>
        <v>34.349999999999994</v>
      </c>
      <c r="G26" s="61"/>
      <c r="H26" s="36"/>
      <c r="I26" s="36"/>
      <c r="J26" s="36"/>
      <c r="K26" s="37"/>
      <c r="L26" s="38"/>
      <c r="M26" s="38"/>
    </row>
    <row r="27" spans="1:13" ht="12.75">
      <c r="A27" s="63"/>
      <c r="B27" s="30"/>
      <c r="C27" s="31"/>
      <c r="D27" s="32"/>
      <c r="E27" s="39"/>
      <c r="F27" s="34"/>
      <c r="G27" s="3"/>
      <c r="H27" s="36"/>
      <c r="I27" s="35"/>
      <c r="J27" s="36"/>
      <c r="K27" s="37"/>
      <c r="L27" s="38"/>
      <c r="M27" s="38"/>
    </row>
    <row r="28" spans="1:13" ht="12.75">
      <c r="A28" s="64"/>
      <c r="B28" s="99" t="s">
        <v>47</v>
      </c>
      <c r="C28" s="99"/>
      <c r="D28" s="99"/>
      <c r="E28" s="99"/>
      <c r="F28" s="65">
        <f>SUM(F19:F27)</f>
        <v>1239.565</v>
      </c>
      <c r="G28" s="3"/>
      <c r="H28" s="36"/>
      <c r="I28" s="81"/>
      <c r="J28" s="81"/>
      <c r="K28" s="81"/>
      <c r="L28" s="81"/>
      <c r="M28" s="47"/>
    </row>
    <row r="29" spans="1:13" ht="12.75">
      <c r="A29" s="66"/>
      <c r="B29" s="100" t="s">
        <v>48</v>
      </c>
      <c r="C29" s="100"/>
      <c r="D29" s="100"/>
      <c r="E29" s="100"/>
      <c r="F29" s="65">
        <f>F28+F17</f>
        <v>1412.605</v>
      </c>
      <c r="G29" s="3"/>
      <c r="H29" s="18"/>
      <c r="I29" s="81"/>
      <c r="J29" s="81"/>
      <c r="K29" s="81"/>
      <c r="L29" s="81"/>
      <c r="M29" s="47"/>
    </row>
    <row r="30" spans="1:13" ht="12.75">
      <c r="A30" s="67"/>
      <c r="B30" s="68" t="s">
        <v>49</v>
      </c>
      <c r="C30" s="69"/>
      <c r="D30" s="101" t="s">
        <v>50</v>
      </c>
      <c r="E30" s="101"/>
      <c r="F30" s="65">
        <f>F29*C30</f>
        <v>0</v>
      </c>
      <c r="G30" s="3"/>
      <c r="H30" s="18"/>
      <c r="I30" s="10"/>
      <c r="J30" s="44"/>
      <c r="K30" s="92"/>
      <c r="L30" s="92"/>
      <c r="M30" s="47"/>
    </row>
    <row r="31" spans="1:13" ht="12.75">
      <c r="A31" s="70"/>
      <c r="B31" s="102" t="s">
        <v>51</v>
      </c>
      <c r="C31" s="102"/>
      <c r="D31" s="102"/>
      <c r="E31" s="102"/>
      <c r="F31" s="71">
        <f>SUM(F29:F30)</f>
        <v>1412.605</v>
      </c>
      <c r="G31" s="3"/>
      <c r="H31" s="18"/>
      <c r="I31" s="84"/>
      <c r="J31" s="84"/>
      <c r="K31" s="84"/>
      <c r="L31" s="84"/>
      <c r="M31" s="72"/>
    </row>
    <row r="32" spans="1:13" ht="13.5" customHeight="1">
      <c r="A32" s="73" t="s">
        <v>52</v>
      </c>
      <c r="B32" s="74"/>
      <c r="C32" s="74"/>
      <c r="D32" s="74"/>
      <c r="E32" s="74"/>
      <c r="F32" s="75"/>
      <c r="G32" s="3"/>
      <c r="H32" s="76"/>
      <c r="I32" s="77"/>
      <c r="J32" s="77"/>
      <c r="K32" s="77"/>
      <c r="L32" s="77"/>
      <c r="M32" s="77"/>
    </row>
    <row r="33" spans="1:13" ht="14.25">
      <c r="A33" s="103" t="s">
        <v>53</v>
      </c>
      <c r="B33" s="103"/>
      <c r="C33" s="103"/>
      <c r="D33" s="103"/>
      <c r="E33" s="103"/>
      <c r="F33" s="103"/>
      <c r="G33" s="3"/>
      <c r="H33" s="104"/>
      <c r="I33" s="104"/>
      <c r="J33" s="104"/>
      <c r="K33" s="104"/>
      <c r="L33" s="104"/>
      <c r="M33" s="104"/>
    </row>
    <row r="34" spans="1:13" ht="12.75">
      <c r="A34" s="105"/>
      <c r="B34" s="105"/>
      <c r="C34" s="105"/>
      <c r="D34" s="105"/>
      <c r="E34" s="105"/>
      <c r="F34" s="105"/>
      <c r="G34" s="3"/>
      <c r="H34" s="106"/>
      <c r="I34" s="106"/>
      <c r="J34" s="106"/>
      <c r="K34" s="106"/>
      <c r="L34" s="106"/>
      <c r="M34" s="106"/>
    </row>
  </sheetData>
  <sheetProtection selectLockedCells="1" selectUnlockedCells="1"/>
  <mergeCells count="41">
    <mergeCell ref="A34:F34"/>
    <mergeCell ref="H34:M34"/>
    <mergeCell ref="D30:E30"/>
    <mergeCell ref="K30:L30"/>
    <mergeCell ref="B31:E31"/>
    <mergeCell ref="I31:L31"/>
    <mergeCell ref="A33:F33"/>
    <mergeCell ref="H33:M33"/>
    <mergeCell ref="A18:F18"/>
    <mergeCell ref="H18:M18"/>
    <mergeCell ref="B28:E28"/>
    <mergeCell ref="I28:L28"/>
    <mergeCell ref="B29:E29"/>
    <mergeCell ref="I29:L29"/>
    <mergeCell ref="B15:E15"/>
    <mergeCell ref="I15:L15"/>
    <mergeCell ref="D16:E16"/>
    <mergeCell ref="K16:L16"/>
    <mergeCell ref="B17:E17"/>
    <mergeCell ref="I17:L17"/>
    <mergeCell ref="A8:F8"/>
    <mergeCell ref="H8:M8"/>
    <mergeCell ref="A9:F9"/>
    <mergeCell ref="H9:M9"/>
    <mergeCell ref="A11:F11"/>
    <mergeCell ref="H11:M11"/>
    <mergeCell ref="B5:D5"/>
    <mergeCell ref="E5:F5"/>
    <mergeCell ref="I5:K5"/>
    <mergeCell ref="L5:M5"/>
    <mergeCell ref="A7:F7"/>
    <mergeCell ref="H7:M7"/>
    <mergeCell ref="B1:B3"/>
    <mergeCell ref="C1:F1"/>
    <mergeCell ref="I1:I3"/>
    <mergeCell ref="J1:M1"/>
    <mergeCell ref="C2:F2"/>
    <mergeCell ref="J2:M2"/>
    <mergeCell ref="C3:D3"/>
    <mergeCell ref="J3:K3"/>
    <mergeCell ref="L3:M3"/>
  </mergeCells>
  <printOptions horizontalCentered="1"/>
  <pageMargins left="0.9840277777777777" right="0.7875" top="0.9840277777777777" bottom="0.78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I15" sqref="I15:L15"/>
    </sheetView>
  </sheetViews>
  <sheetFormatPr defaultColWidth="11.421875" defaultRowHeight="12.75"/>
  <cols>
    <col min="1" max="1" width="10.8515625" style="1" customWidth="1"/>
    <col min="2" max="2" width="32.140625" style="1" customWidth="1"/>
    <col min="3" max="3" width="8.00390625" style="1" customWidth="1"/>
    <col min="4" max="4" width="11.00390625" style="1" customWidth="1"/>
    <col min="5" max="5" width="11.140625" style="1" customWidth="1"/>
    <col min="6" max="6" width="10.421875" style="1" customWidth="1"/>
    <col min="7" max="7" width="7.7109375" style="0" customWidth="1"/>
    <col min="8" max="8" width="7.28125" style="0" customWidth="1"/>
    <col min="9" max="9" width="7.57421875" style="0" customWidth="1"/>
    <col min="10" max="11" width="7.28125" style="0" customWidth="1"/>
    <col min="12" max="12" width="9.7109375" style="0" customWidth="1"/>
    <col min="13" max="13" width="11.57421875" style="0" customWidth="1"/>
  </cols>
  <sheetData>
    <row r="1" spans="1:13" ht="15.75" customHeight="1" thickBot="1">
      <c r="A1" s="2"/>
      <c r="B1" s="78" t="s">
        <v>0</v>
      </c>
      <c r="C1" s="79" t="s">
        <v>1</v>
      </c>
      <c r="D1" s="79"/>
      <c r="E1" s="79"/>
      <c r="F1" s="79"/>
      <c r="G1" s="3"/>
      <c r="H1" s="4"/>
      <c r="I1" s="80"/>
      <c r="J1" s="81"/>
      <c r="K1" s="81"/>
      <c r="L1" s="81"/>
      <c r="M1" s="81"/>
    </row>
    <row r="2" spans="1:13" ht="15.75" customHeight="1" thickBot="1">
      <c r="A2" s="6"/>
      <c r="B2" s="78"/>
      <c r="C2" s="82" t="s">
        <v>2</v>
      </c>
      <c r="D2" s="82"/>
      <c r="E2" s="82"/>
      <c r="F2" s="82"/>
      <c r="G2" s="3"/>
      <c r="H2" s="4"/>
      <c r="I2" s="80"/>
      <c r="J2" s="81"/>
      <c r="K2" s="81"/>
      <c r="L2" s="81"/>
      <c r="M2" s="81"/>
    </row>
    <row r="3" spans="1:13" ht="15.75" customHeight="1" thickBot="1">
      <c r="A3" s="7"/>
      <c r="B3" s="78"/>
      <c r="C3" s="83" t="s">
        <v>3</v>
      </c>
      <c r="D3" s="83"/>
      <c r="E3" s="8" t="s">
        <v>4</v>
      </c>
      <c r="F3" s="9"/>
      <c r="G3" s="3"/>
      <c r="H3" s="4"/>
      <c r="I3" s="80"/>
      <c r="J3" s="84"/>
      <c r="K3" s="84"/>
      <c r="L3" s="84"/>
      <c r="M3" s="84"/>
    </row>
    <row r="4" spans="1:13" ht="10.5" customHeight="1">
      <c r="A4" s="11" t="s">
        <v>5</v>
      </c>
      <c r="B4" s="12" t="s">
        <v>6</v>
      </c>
      <c r="C4" s="13"/>
      <c r="D4" s="13"/>
      <c r="E4" s="12" t="s">
        <v>7</v>
      </c>
      <c r="F4" s="14"/>
      <c r="G4" s="3"/>
      <c r="H4" s="15"/>
      <c r="I4" s="15"/>
      <c r="J4" s="16"/>
      <c r="K4" s="16"/>
      <c r="L4" s="15"/>
      <c r="M4" s="16"/>
    </row>
    <row r="5" spans="1:13" ht="12.75">
      <c r="A5" s="17"/>
      <c r="B5" s="85" t="s">
        <v>54</v>
      </c>
      <c r="C5" s="85"/>
      <c r="D5" s="85"/>
      <c r="E5" s="86" t="s">
        <v>55</v>
      </c>
      <c r="F5" s="86"/>
      <c r="G5" s="3"/>
      <c r="H5" s="10"/>
      <c r="I5" s="84"/>
      <c r="J5" s="84"/>
      <c r="K5" s="84"/>
      <c r="L5" s="87"/>
      <c r="M5" s="87"/>
    </row>
    <row r="6" spans="1:13" ht="10.5" customHeight="1">
      <c r="A6" s="19" t="s">
        <v>10</v>
      </c>
      <c r="B6" s="20"/>
      <c r="C6" s="20"/>
      <c r="D6" s="20"/>
      <c r="E6" s="20"/>
      <c r="F6" s="21"/>
      <c r="G6" s="3"/>
      <c r="H6" s="15"/>
      <c r="I6" s="16"/>
      <c r="J6" s="16"/>
      <c r="K6" s="16"/>
      <c r="L6" s="16"/>
      <c r="M6" s="16"/>
    </row>
    <row r="7" spans="1:13" ht="12.75" customHeight="1">
      <c r="A7" s="107" t="s">
        <v>56</v>
      </c>
      <c r="B7" s="107"/>
      <c r="C7" s="107"/>
      <c r="D7" s="107"/>
      <c r="E7" s="107"/>
      <c r="F7" s="107"/>
      <c r="G7" s="3"/>
      <c r="H7" s="89"/>
      <c r="I7" s="89"/>
      <c r="J7" s="89"/>
      <c r="K7" s="89"/>
      <c r="L7" s="89"/>
      <c r="M7" s="89"/>
    </row>
    <row r="8" spans="1:13" ht="12.75">
      <c r="A8" s="107"/>
      <c r="B8" s="107"/>
      <c r="C8" s="107"/>
      <c r="D8" s="107"/>
      <c r="E8" s="107"/>
      <c r="F8" s="107"/>
      <c r="G8" s="3"/>
      <c r="H8" s="89"/>
      <c r="I8" s="89"/>
      <c r="J8" s="89"/>
      <c r="K8" s="89"/>
      <c r="L8" s="89"/>
      <c r="M8" s="89"/>
    </row>
    <row r="9" spans="1:13" ht="13.5" thickBot="1">
      <c r="A9" s="90"/>
      <c r="B9" s="90"/>
      <c r="C9" s="90"/>
      <c r="D9" s="90"/>
      <c r="E9" s="90"/>
      <c r="F9" s="90"/>
      <c r="G9" s="22"/>
      <c r="H9" s="89"/>
      <c r="I9" s="89"/>
      <c r="J9" s="89"/>
      <c r="K9" s="89"/>
      <c r="L9" s="89"/>
      <c r="M9" s="89"/>
    </row>
    <row r="10" spans="1:13" ht="13.5" thickBot="1">
      <c r="A10" s="23" t="s">
        <v>12</v>
      </c>
      <c r="B10" s="24" t="s">
        <v>13</v>
      </c>
      <c r="C10" s="25" t="s">
        <v>14</v>
      </c>
      <c r="D10" s="25" t="s">
        <v>15</v>
      </c>
      <c r="E10" s="25" t="s">
        <v>16</v>
      </c>
      <c r="F10" s="26" t="s">
        <v>17</v>
      </c>
      <c r="G10" s="3"/>
      <c r="H10" s="18"/>
      <c r="I10" s="5"/>
      <c r="J10" s="27"/>
      <c r="K10" s="27"/>
      <c r="L10" s="27"/>
      <c r="M10" s="27"/>
    </row>
    <row r="11" spans="1:13" ht="12.75">
      <c r="A11" s="91" t="s">
        <v>18</v>
      </c>
      <c r="B11" s="91"/>
      <c r="C11" s="91"/>
      <c r="D11" s="91"/>
      <c r="E11" s="91"/>
      <c r="F11" s="91"/>
      <c r="G11" s="3"/>
      <c r="H11" s="92"/>
      <c r="I11" s="92"/>
      <c r="J11" s="92"/>
      <c r="K11" s="92"/>
      <c r="L11" s="92"/>
      <c r="M11" s="92"/>
    </row>
    <row r="12" spans="1:13" ht="12.75">
      <c r="A12" s="29" t="s">
        <v>57</v>
      </c>
      <c r="B12" s="30" t="s">
        <v>58</v>
      </c>
      <c r="C12" s="31" t="s">
        <v>21</v>
      </c>
      <c r="D12" s="32">
        <v>16</v>
      </c>
      <c r="E12" s="33">
        <v>9.72</v>
      </c>
      <c r="F12" s="34">
        <f>D12*E12</f>
        <v>155.52</v>
      </c>
      <c r="G12" s="3"/>
      <c r="H12" s="28"/>
      <c r="I12" s="35"/>
      <c r="J12" s="36"/>
      <c r="K12" s="37"/>
      <c r="L12" s="38"/>
      <c r="M12" s="38"/>
    </row>
    <row r="13" spans="1:13" ht="12.75">
      <c r="A13" s="29"/>
      <c r="B13" s="30"/>
      <c r="C13" s="31"/>
      <c r="D13" s="32"/>
      <c r="E13" s="33"/>
      <c r="F13" s="34"/>
      <c r="G13" s="3"/>
      <c r="H13" s="28"/>
      <c r="I13" s="35"/>
      <c r="J13" s="36"/>
      <c r="K13" s="37"/>
      <c r="L13" s="38"/>
      <c r="M13" s="38"/>
    </row>
    <row r="14" spans="1:13" ht="13.5" thickBot="1">
      <c r="A14" s="29"/>
      <c r="B14" s="30"/>
      <c r="C14" s="31"/>
      <c r="D14" s="32"/>
      <c r="E14" s="39"/>
      <c r="F14" s="34"/>
      <c r="G14" s="3"/>
      <c r="H14" s="28"/>
      <c r="I14" s="35"/>
      <c r="J14" s="36"/>
      <c r="K14" s="37"/>
      <c r="L14" s="38"/>
      <c r="M14" s="38"/>
    </row>
    <row r="15" spans="1:13" ht="13.5" thickBot="1">
      <c r="A15" s="40"/>
      <c r="B15" s="93" t="s">
        <v>24</v>
      </c>
      <c r="C15" s="93"/>
      <c r="D15" s="93"/>
      <c r="E15" s="93"/>
      <c r="F15" s="41">
        <f>SUM(F12:F14)</f>
        <v>155.52</v>
      </c>
      <c r="G15" s="3"/>
      <c r="H15" s="28"/>
      <c r="I15" s="94"/>
      <c r="J15" s="94"/>
      <c r="K15" s="94"/>
      <c r="L15" s="94"/>
      <c r="M15" s="38"/>
    </row>
    <row r="16" spans="1:13" ht="13.5" thickBot="1">
      <c r="A16" s="29"/>
      <c r="B16" s="30" t="s">
        <v>25</v>
      </c>
      <c r="C16" s="42">
        <v>0.9102</v>
      </c>
      <c r="D16" s="95" t="s">
        <v>26</v>
      </c>
      <c r="E16" s="95"/>
      <c r="F16" s="43">
        <f>F15*C16*0</f>
        <v>0</v>
      </c>
      <c r="G16" s="3"/>
      <c r="H16" s="28"/>
      <c r="I16" s="35"/>
      <c r="J16" s="44"/>
      <c r="K16" s="96"/>
      <c r="L16" s="96"/>
      <c r="M16" s="38"/>
    </row>
    <row r="17" spans="1:13" ht="13.5" thickBot="1">
      <c r="A17" s="45"/>
      <c r="B17" s="97" t="s">
        <v>27</v>
      </c>
      <c r="C17" s="97"/>
      <c r="D17" s="97"/>
      <c r="E17" s="97"/>
      <c r="F17" s="46">
        <f>F15+F16</f>
        <v>155.52</v>
      </c>
      <c r="G17" s="3"/>
      <c r="H17" s="36"/>
      <c r="I17" s="81"/>
      <c r="J17" s="81"/>
      <c r="K17" s="81"/>
      <c r="L17" s="81"/>
      <c r="M17" s="47"/>
    </row>
    <row r="18" spans="1:13" ht="22.5" customHeight="1">
      <c r="A18" s="98" t="s">
        <v>28</v>
      </c>
      <c r="B18" s="98"/>
      <c r="C18" s="98"/>
      <c r="D18" s="98"/>
      <c r="E18" s="98"/>
      <c r="F18" s="98"/>
      <c r="G18" s="3"/>
      <c r="H18" s="96"/>
      <c r="I18" s="96"/>
      <c r="J18" s="96"/>
      <c r="K18" s="96"/>
      <c r="L18" s="96"/>
      <c r="M18" s="96"/>
    </row>
    <row r="19" spans="1:13" ht="31.5" customHeight="1">
      <c r="A19" s="48" t="s">
        <v>59</v>
      </c>
      <c r="B19" s="49" t="s">
        <v>60</v>
      </c>
      <c r="C19" s="50" t="s">
        <v>61</v>
      </c>
      <c r="D19" s="51">
        <v>1</v>
      </c>
      <c r="E19" s="52">
        <v>395</v>
      </c>
      <c r="F19" s="60">
        <f>D19*E19</f>
        <v>395</v>
      </c>
      <c r="G19" s="77"/>
      <c r="H19" s="38"/>
      <c r="I19" s="36"/>
      <c r="J19" s="36"/>
      <c r="K19" s="36"/>
      <c r="L19" s="36"/>
      <c r="M19" s="36"/>
    </row>
    <row r="20" spans="1:13" ht="13.5" thickBot="1">
      <c r="A20" s="63"/>
      <c r="B20" s="30"/>
      <c r="C20" s="31"/>
      <c r="D20" s="32"/>
      <c r="E20" s="39"/>
      <c r="F20" s="34"/>
      <c r="G20" s="3"/>
      <c r="H20" s="36"/>
      <c r="I20" s="35"/>
      <c r="J20" s="36"/>
      <c r="K20" s="37"/>
      <c r="L20" s="38"/>
      <c r="M20" s="38"/>
    </row>
    <row r="21" spans="1:13" ht="13.5" thickBot="1">
      <c r="A21" s="64"/>
      <c r="B21" s="99" t="s">
        <v>47</v>
      </c>
      <c r="C21" s="99"/>
      <c r="D21" s="99"/>
      <c r="E21" s="99"/>
      <c r="F21" s="65">
        <f>SUM(F19:F20)</f>
        <v>395</v>
      </c>
      <c r="G21" s="3"/>
      <c r="H21" s="38"/>
      <c r="I21" s="81"/>
      <c r="J21" s="81"/>
      <c r="K21" s="81"/>
      <c r="L21" s="81"/>
      <c r="M21" s="47"/>
    </row>
    <row r="22" spans="1:13" ht="13.5" thickBot="1">
      <c r="A22" s="66"/>
      <c r="B22" s="100" t="s">
        <v>48</v>
      </c>
      <c r="C22" s="100"/>
      <c r="D22" s="100"/>
      <c r="E22" s="100"/>
      <c r="F22" s="65">
        <f>F21+F17</f>
        <v>550.52</v>
      </c>
      <c r="G22" s="3"/>
      <c r="H22" s="18"/>
      <c r="I22" s="81"/>
      <c r="J22" s="81"/>
      <c r="K22" s="81"/>
      <c r="L22" s="81"/>
      <c r="M22" s="47"/>
    </row>
    <row r="23" spans="1:13" ht="13.5" thickBot="1">
      <c r="A23" s="67"/>
      <c r="B23" s="68" t="s">
        <v>49</v>
      </c>
      <c r="C23" s="69"/>
      <c r="D23" s="101" t="s">
        <v>50</v>
      </c>
      <c r="E23" s="101"/>
      <c r="F23" s="65">
        <f>F22*C23</f>
        <v>0</v>
      </c>
      <c r="G23" s="3"/>
      <c r="H23" s="18"/>
      <c r="I23" s="10"/>
      <c r="J23" s="44"/>
      <c r="K23" s="92"/>
      <c r="L23" s="92"/>
      <c r="M23" s="47"/>
    </row>
    <row r="24" spans="1:13" ht="13.5" thickBot="1">
      <c r="A24" s="70"/>
      <c r="B24" s="102" t="s">
        <v>51</v>
      </c>
      <c r="C24" s="102"/>
      <c r="D24" s="102"/>
      <c r="E24" s="102"/>
      <c r="F24" s="71">
        <f>SUM(F22:F23)</f>
        <v>550.52</v>
      </c>
      <c r="G24" s="3"/>
      <c r="H24" s="18"/>
      <c r="I24" s="84"/>
      <c r="J24" s="84"/>
      <c r="K24" s="84"/>
      <c r="L24" s="84"/>
      <c r="M24" s="72"/>
    </row>
    <row r="25" spans="1:13" ht="13.5" customHeight="1">
      <c r="A25" s="73" t="s">
        <v>52</v>
      </c>
      <c r="B25" s="74"/>
      <c r="C25" s="74"/>
      <c r="D25" s="74"/>
      <c r="E25" s="74"/>
      <c r="F25" s="75"/>
      <c r="G25" s="3"/>
      <c r="H25" s="76"/>
      <c r="I25" s="77"/>
      <c r="J25" s="77"/>
      <c r="K25" s="77"/>
      <c r="L25" s="77"/>
      <c r="M25" s="77"/>
    </row>
    <row r="26" spans="1:13" ht="13.5" customHeight="1">
      <c r="A26" s="108"/>
      <c r="B26" s="109"/>
      <c r="C26" s="109"/>
      <c r="D26" s="109"/>
      <c r="E26" s="109"/>
      <c r="F26" s="110"/>
      <c r="G26" s="3"/>
      <c r="H26" s="76"/>
      <c r="I26" s="77"/>
      <c r="J26" s="77"/>
      <c r="K26" s="77"/>
      <c r="L26" s="77"/>
      <c r="M26" s="77"/>
    </row>
    <row r="27" spans="1:13" ht="12.75" customHeight="1">
      <c r="A27" s="107" t="s">
        <v>56</v>
      </c>
      <c r="B27" s="107"/>
      <c r="C27" s="107"/>
      <c r="D27" s="107"/>
      <c r="E27" s="107"/>
      <c r="F27" s="107"/>
      <c r="G27" s="3"/>
      <c r="H27" s="89"/>
      <c r="I27" s="89"/>
      <c r="J27" s="89"/>
      <c r="K27" s="89"/>
      <c r="L27" s="89"/>
      <c r="M27" s="89"/>
    </row>
    <row r="28" spans="1:13" ht="12.75">
      <c r="A28" s="107"/>
      <c r="B28" s="107"/>
      <c r="C28" s="107"/>
      <c r="D28" s="107"/>
      <c r="E28" s="107"/>
      <c r="F28" s="107"/>
      <c r="G28" s="3"/>
      <c r="H28" s="89"/>
      <c r="I28" s="89"/>
      <c r="J28" s="89"/>
      <c r="K28" s="89"/>
      <c r="L28" s="89"/>
      <c r="M28" s="89"/>
    </row>
    <row r="29" spans="1:13" ht="12.75">
      <c r="A29" s="103"/>
      <c r="B29" s="103"/>
      <c r="C29" s="103"/>
      <c r="D29" s="103"/>
      <c r="E29" s="103"/>
      <c r="F29" s="103"/>
      <c r="G29" s="3"/>
      <c r="H29" s="104"/>
      <c r="I29" s="104"/>
      <c r="J29" s="104"/>
      <c r="K29" s="104"/>
      <c r="L29" s="104"/>
      <c r="M29" s="104"/>
    </row>
    <row r="30" spans="1:13" ht="13.5" thickBot="1">
      <c r="A30" s="105"/>
      <c r="B30" s="105"/>
      <c r="C30" s="105"/>
      <c r="D30" s="105"/>
      <c r="E30" s="105"/>
      <c r="F30" s="105"/>
      <c r="G30" s="3"/>
      <c r="H30" s="106"/>
      <c r="I30" s="106"/>
      <c r="J30" s="106"/>
      <c r="K30" s="106"/>
      <c r="L30" s="106"/>
      <c r="M30" s="106"/>
    </row>
  </sheetData>
  <sheetProtection/>
  <mergeCells count="43">
    <mergeCell ref="A30:F30"/>
    <mergeCell ref="H30:M30"/>
    <mergeCell ref="B24:E24"/>
    <mergeCell ref="I24:L24"/>
    <mergeCell ref="A27:F28"/>
    <mergeCell ref="H27:M27"/>
    <mergeCell ref="H28:M28"/>
    <mergeCell ref="A29:F29"/>
    <mergeCell ref="H29:M29"/>
    <mergeCell ref="B21:E21"/>
    <mergeCell ref="I21:L21"/>
    <mergeCell ref="B22:E22"/>
    <mergeCell ref="I22:L22"/>
    <mergeCell ref="D23:E23"/>
    <mergeCell ref="K23:L23"/>
    <mergeCell ref="D16:E16"/>
    <mergeCell ref="K16:L16"/>
    <mergeCell ref="B17:E17"/>
    <mergeCell ref="I17:L17"/>
    <mergeCell ref="A18:F18"/>
    <mergeCell ref="H18:M18"/>
    <mergeCell ref="A9:F9"/>
    <mergeCell ref="H9:M9"/>
    <mergeCell ref="A11:F11"/>
    <mergeCell ref="H11:M11"/>
    <mergeCell ref="B15:E15"/>
    <mergeCell ref="I15:L15"/>
    <mergeCell ref="B5:D5"/>
    <mergeCell ref="E5:F5"/>
    <mergeCell ref="I5:K5"/>
    <mergeCell ref="L5:M5"/>
    <mergeCell ref="A7:F8"/>
    <mergeCell ref="H7:M7"/>
    <mergeCell ref="H8:M8"/>
    <mergeCell ref="I1:I3"/>
    <mergeCell ref="J1:M1"/>
    <mergeCell ref="C2:F2"/>
    <mergeCell ref="J2:M2"/>
    <mergeCell ref="C3:D3"/>
    <mergeCell ref="J3:K3"/>
    <mergeCell ref="L3:M3"/>
    <mergeCell ref="B1:B3"/>
    <mergeCell ref="C1:F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</dc:creator>
  <cp:keywords/>
  <dc:description/>
  <cp:lastModifiedBy>dina</cp:lastModifiedBy>
  <dcterms:created xsi:type="dcterms:W3CDTF">2019-03-25T18:22:00Z</dcterms:created>
  <dcterms:modified xsi:type="dcterms:W3CDTF">2019-03-25T18:22:00Z</dcterms:modified>
  <cp:category/>
  <cp:version/>
  <cp:contentType/>
  <cp:contentStatus/>
</cp:coreProperties>
</file>